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VT\VT 2022\065\1 výzva\"/>
    </mc:Choice>
  </mc:AlternateContent>
  <xr:revisionPtr revIDLastSave="0" documentId="13_ncr:1_{3229F5B0-C913-4C47-B9C6-A292140D7AC4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technika'!$B$1:$V$29</definedName>
  </definedNames>
  <calcPr calcId="191029"/>
</workbook>
</file>

<file path=xl/calcChain.xml><?xml version="1.0" encoding="utf-8"?>
<calcChain xmlns="http://schemas.openxmlformats.org/spreadsheetml/2006/main">
  <c r="T12" i="1" l="1"/>
  <c r="T15" i="1"/>
  <c r="S16" i="1"/>
  <c r="S17" i="1"/>
  <c r="T18" i="1"/>
  <c r="T21" i="1"/>
  <c r="S23" i="1"/>
  <c r="S24" i="1"/>
  <c r="T24" i="1"/>
  <c r="S25" i="1"/>
  <c r="T25" i="1"/>
  <c r="P23" i="1"/>
  <c r="P24" i="1"/>
  <c r="P25" i="1"/>
  <c r="S12" i="1"/>
  <c r="S13" i="1"/>
  <c r="T13" i="1"/>
  <c r="S14" i="1"/>
  <c r="T14" i="1"/>
  <c r="S15" i="1"/>
  <c r="T17" i="1"/>
  <c r="S18" i="1"/>
  <c r="S19" i="1"/>
  <c r="T19" i="1"/>
  <c r="S20" i="1"/>
  <c r="T20" i="1"/>
  <c r="S21" i="1"/>
  <c r="P12" i="1"/>
  <c r="P13" i="1"/>
  <c r="P14" i="1"/>
  <c r="P15" i="1"/>
  <c r="P16" i="1"/>
  <c r="P17" i="1"/>
  <c r="P18" i="1"/>
  <c r="P19" i="1"/>
  <c r="P20" i="1"/>
  <c r="P21" i="1"/>
  <c r="T22" i="1"/>
  <c r="P22" i="1"/>
  <c r="T23" i="1" l="1"/>
  <c r="T16" i="1"/>
  <c r="S22" i="1"/>
  <c r="P10" i="1" l="1"/>
  <c r="S10" i="1"/>
  <c r="T10" i="1"/>
  <c r="P7" i="1" l="1"/>
  <c r="Q28" i="1" s="1"/>
  <c r="P8" i="1"/>
  <c r="P9" i="1"/>
  <c r="P11" i="1"/>
  <c r="S8" i="1"/>
  <c r="T8" i="1"/>
  <c r="S9" i="1"/>
  <c r="T9" i="1"/>
  <c r="S11" i="1"/>
  <c r="T11" i="1"/>
  <c r="T7" i="1" l="1"/>
  <c r="S7" i="1" l="1"/>
  <c r="R28" i="1" s="1"/>
</calcChain>
</file>

<file path=xl/sharedStrings.xml><?xml version="1.0" encoding="utf-8"?>
<sst xmlns="http://schemas.openxmlformats.org/spreadsheetml/2006/main" count="121" uniqueCount="91">
  <si>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</si>
  <si>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</si>
  <si>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</si>
  <si>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</si>
  <si>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</si>
  <si>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</si>
  <si>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</si>
  <si>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</si>
  <si>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</si>
  <si>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</si>
  <si>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</si>
  <si>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30211200-3 - Technické vybavení pro hlavní počítače </t>
  </si>
  <si>
    <t>30231000-7 - Počítačové monitory a konzoly</t>
  </si>
  <si>
    <t xml:space="preserve">30237000-9 - Součásti, příslušenství a doplňky pro počítače </t>
  </si>
  <si>
    <t>30237300-2 - Doplňky k počítačům</t>
  </si>
  <si>
    <t xml:space="preserve">30237410-6 - Počítačová myš </t>
  </si>
  <si>
    <t>30237460-1 - Počítačové klávesnice</t>
  </si>
  <si>
    <t>32581100-0 - Pro přenos dat kabelové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</si>
  <si>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</si>
  <si>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</si>
  <si>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</si>
  <si>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</si>
  <si>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</si>
  <si>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</si>
  <si>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</si>
  <si>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</si>
  <si>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</si>
  <si>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</si>
  <si>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</si>
  <si>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</si>
  <si>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</si>
  <si>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</si>
  <si>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</si>
  <si>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</si>
  <si>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</si>
  <si>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</si>
  <si>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</si>
  <si>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Samostatná faktura</t>
  </si>
  <si>
    <t xml:space="preserve">Příloha č. 2 Kupní smlouvy - technická specifikace
Výpočetní technika (III.) 065 - 2022 </t>
  </si>
  <si>
    <t>SSD disk</t>
  </si>
  <si>
    <t xml:space="preserve">Drátová myš </t>
  </si>
  <si>
    <t>USB rozbočovač</t>
  </si>
  <si>
    <t>Víceportový adaptér USB-c</t>
  </si>
  <si>
    <t>USB Adapter</t>
  </si>
  <si>
    <t>DisplayPort</t>
  </si>
  <si>
    <t>Ivana Jílková,
Tel.: 737 574 516, 
37763 1085</t>
  </si>
  <si>
    <t>Univerzitní 22, 
301 00 Plzeň, 
budova Fakulty strouní - Projektové centrum, 
místnost UF 215</t>
  </si>
  <si>
    <t>Rozhraní: SATA 6Gb/s.
Formát disku : 2,5".
Kapacita : min. 500 GB.
Sekvenční čtení: min. 550 MB/sec.
Sekvenční zápis: min. 510 MB/sec.
MTTF min. : 1.5 Million Hodin.
Záruka min. 60 měsíců.</t>
  </si>
  <si>
    <t>Záruka na zboží min. 60 měsíců.</t>
  </si>
  <si>
    <t>Monitor LCD 24" 16:10</t>
  </si>
  <si>
    <t>Velikost úhlopříčky 24", rozlišení WUXGA (1920x1200).
Typ panelu IPS. 
Jas min. 300 cd/m2.
Rozhraní DVI nebo displayport, USB hub.
Displayport kabel musí byt součástí dodávky.
Záruka min. 3 roky.</t>
  </si>
  <si>
    <t>Záruka na zboží min. 36 měsíců.</t>
  </si>
  <si>
    <t>Bezdrátová 3 tlačítková myš, bezdrátová CZ klávesnice.</t>
  </si>
  <si>
    <t>Set bezdrátové myši a klávesnice</t>
  </si>
  <si>
    <t>Drátová 3 tlačítková myš.</t>
  </si>
  <si>
    <t>Drátová klávesnice</t>
  </si>
  <si>
    <t>Klávesnice, membránová, drátová, zabudovaný USB hub, česká lokalizace kláves, USB.</t>
  </si>
  <si>
    <t>Myš vertikální</t>
  </si>
  <si>
    <t>Myš vertikální, bezdrátová, optická.</t>
  </si>
  <si>
    <t>Externí disk 1TB</t>
  </si>
  <si>
    <t>Externí disk kapacita 1TB.</t>
  </si>
  <si>
    <t>Flash disk 64GB</t>
  </si>
  <si>
    <t>Kapacita min. 64GB.
Klasické konstrukce se sundavací krytkou.</t>
  </si>
  <si>
    <t>Kabel HDMI-HDMI</t>
  </si>
  <si>
    <t>Propojení notebooku s monitorem, délka 1,8 m.</t>
  </si>
  <si>
    <t>Rozbočovač  4x USB 3.0, bez instalace ovladačů, přepěťová ochrana, černá barva.</t>
  </si>
  <si>
    <t>Vysokorychlostní port Ethernet / RJ-45, datový port C 3.1 a nabíjecí port 87 W PD, 2 porty USB 3.0, video výstup 4K HDMI. Čtečka karet Micro SD a TF. Vysokorychlostní  přenos dat z USB 3.0.</t>
  </si>
  <si>
    <t>Externí USB síťová karta pro Gigabit Ethernet s podporou rychlostí 1000 Mbit/s, rozhraní USB 3.0.</t>
  </si>
  <si>
    <t>Délka cca 2 m, propojení dvou monitorů  u pevného počítače.</t>
  </si>
  <si>
    <t>Síťový adaptér</t>
  </si>
  <si>
    <t>Redukce</t>
  </si>
  <si>
    <t>Síťová karta USB 2.0 -&gt; RJ45 konektor.
Přenosová rychlost min. 100 Mb/s.
Funkce: Wake on LAN.
Rozhraní USB.
Typ prvního male konektoru: USB-A.
Standard prvního male konektoru: USB 2.0.
Počet prvního male konektoru 1x.
Typ prvního female konektoru: RJ-45.</t>
  </si>
  <si>
    <t>Z konektoru: HDMI do konektoru: VGA (D-SUB).</t>
  </si>
  <si>
    <t>Mgr. Monika Mundilová,
Tel.: 735 715 927</t>
  </si>
  <si>
    <t xml:space="preserve"> Univerzitní 20, 
301 00 Plzeň,
International Office,
místnost UI 122</t>
  </si>
  <si>
    <t>Baterie do notebooku</t>
  </si>
  <si>
    <t>Kompatibilni s HP ProBook 650 G4.
Kapacita min. 4200 mAh.</t>
  </si>
  <si>
    <t>Západočeská univerzita v Plzni
Univerzitní 20
301 00 Plzeň, UI313</t>
  </si>
  <si>
    <t>baterie do NTB inv.č. 241945</t>
  </si>
  <si>
    <t>Ing. Jan Šašek,
Tel.: 606 665 166,
37763 2819</t>
  </si>
  <si>
    <t>Klávesnice</t>
  </si>
  <si>
    <t>Myš</t>
  </si>
  <si>
    <t>Kabel HDMI</t>
  </si>
  <si>
    <t>ANO</t>
  </si>
  <si>
    <t>SGS - 2021 - 018</t>
  </si>
  <si>
    <t>Jarmila Glaserová, 
Tel.: 702 047 003,
37763 4301</t>
  </si>
  <si>
    <t>Univerzitní 26, 
301 00 Plzeň,
Fakulta elektrotechnická - Katedra elektroenergetiky,
3.patro - místnost EK 318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</si>
  <si>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</si>
  <si>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Klávesnice, černá, drátová, USB, multimediální, CZ, SK.</t>
  </si>
  <si>
    <t>Počítačová myš, 1 kolečko, 3 tlačítka, USB, černá.</t>
  </si>
  <si>
    <t>Kabel HDMI-HDMI, M/M, propojovací, 1,5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</si>
</sst>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20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164" fontId="0" fillId="3" borderId="19" xfId="0" applyNumberFormat="1" applyFill="1" applyBorder="1" applyAlignment="1">
      <alignment horizontal="right" vertical="center" indent="1"/>
    </xf>
    <xf numFmtId="0" fontId="12" fillId="6" borderId="13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3" fontId="0" fillId="2" borderId="20" xfId="0" applyNumberForma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3" fillId="6" borderId="15" xfId="0" applyFont="1" applyFill="1" applyBorder="1" applyAlignment="1">
      <alignment horizontal="left" vertical="center" wrapText="1" indent="1"/>
    </xf>
    <xf numFmtId="0" fontId="3" fillId="6" borderId="19" xfId="0" applyFont="1" applyFill="1" applyBorder="1" applyAlignment="1">
      <alignment horizontal="left" vertical="center" wrapText="1" indent="1"/>
    </xf>
    <xf numFmtId="0" fontId="3" fillId="6" borderId="21" xfId="0" applyFont="1" applyFill="1" applyBorder="1" applyAlignment="1">
      <alignment horizontal="left" vertical="center" wrapText="1" indent="1"/>
    </xf>
    <xf numFmtId="3" fontId="0" fillId="2" borderId="24" xfId="0" applyNumberForma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 indent="1"/>
    </xf>
    <xf numFmtId="164" fontId="0" fillId="0" borderId="25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3" fontId="0" fillId="2" borderId="2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left" vertical="center" wrapText="1" indent="1"/>
    </xf>
    <xf numFmtId="0" fontId="3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27" xfId="0" applyNumberForma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164" fontId="0" fillId="3" borderId="25" xfId="0" applyNumberFormat="1" applyFill="1" applyBorder="1" applyAlignment="1">
      <alignment horizontal="right" vertical="center" indent="1"/>
    </xf>
    <xf numFmtId="3" fontId="0" fillId="2" borderId="28" xfId="0" applyNumberFormat="1" applyFill="1" applyBorder="1" applyAlignment="1">
      <alignment horizontal="center" vertical="center" wrapText="1"/>
    </xf>
    <xf numFmtId="0" fontId="12" fillId="3" borderId="29" xfId="0" applyFont="1" applyFill="1" applyBorder="1" applyAlignment="1">
      <alignment horizontal="center" vertical="center" wrapText="1"/>
    </xf>
    <xf numFmtId="3" fontId="0" fillId="3" borderId="29" xfId="0" applyNumberFormat="1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164" fontId="0" fillId="0" borderId="29" xfId="0" applyNumberFormat="1" applyBorder="1" applyAlignment="1">
      <alignment horizontal="right" vertical="center" indent="1"/>
    </xf>
    <xf numFmtId="164" fontId="0" fillId="3" borderId="29" xfId="0" applyNumberFormat="1" applyFill="1" applyBorder="1" applyAlignment="1">
      <alignment horizontal="right" vertical="center" indent="1"/>
    </xf>
    <xf numFmtId="165" fontId="0" fillId="0" borderId="29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29" xfId="0" applyFont="1" applyFill="1" applyBorder="1" applyAlignment="1">
      <alignment horizontal="left" vertical="center" wrapText="1" inden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12" fillId="6" borderId="2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2" fillId="6" borderId="2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4" fillId="4" borderId="22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14" fillId="4" borderId="23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14" fillId="4" borderId="21" xfId="0" applyFont="1" applyFill="1" applyBorder="1" applyAlignment="1" applyProtection="1">
      <alignment horizontal="left" vertical="center" wrapText="1" indent="1"/>
      <protection locked="0"/>
    </xf>
    <xf numFmtId="0" fontId="14" fillId="4" borderId="2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25" xfId="0" applyFont="1" applyFill="1" applyBorder="1" applyAlignment="1" applyProtection="1">
      <alignment horizontal="left" vertical="center" wrapText="1" indent="1"/>
      <protection locked="0"/>
    </xf>
    <xf numFmtId="0" fontId="14" fillId="4" borderId="29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5"/>
  <sheetViews>
    <sheetView tabSelected="1" topLeftCell="B1" zoomScaleNormal="100" workbookViewId="0">
      <selection activeCell="H8" sqref="H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87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32" style="5" customWidth="1"/>
    <col min="12" max="12" width="31.28515625" style="5" customWidth="1"/>
    <col min="13" max="13" width="26" style="5" customWidth="1"/>
    <col min="14" max="14" width="37.7109375" style="4" customWidth="1"/>
    <col min="15" max="15" width="27.42578125" style="4" customWidth="1"/>
    <col min="16" max="16" width="15.1406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178" t="s">
        <v>38</v>
      </c>
      <c r="C1" s="179"/>
      <c r="D1" s="17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93"/>
      <c r="E3" s="93"/>
      <c r="F3" s="9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3"/>
      <c r="E4" s="93"/>
      <c r="F4" s="93"/>
      <c r="G4" s="93"/>
      <c r="H4" s="9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80" t="s">
        <v>2</v>
      </c>
      <c r="H5" s="18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18</v>
      </c>
      <c r="D6" s="39" t="s">
        <v>4</v>
      </c>
      <c r="E6" s="39" t="s">
        <v>19</v>
      </c>
      <c r="F6" s="39" t="s">
        <v>20</v>
      </c>
      <c r="G6" s="44" t="s">
        <v>29</v>
      </c>
      <c r="H6" s="45" t="s">
        <v>31</v>
      </c>
      <c r="I6" s="40" t="s">
        <v>21</v>
      </c>
      <c r="J6" s="39" t="s">
        <v>22</v>
      </c>
      <c r="K6" s="39" t="s">
        <v>87</v>
      </c>
      <c r="L6" s="41" t="s">
        <v>23</v>
      </c>
      <c r="M6" s="42" t="s">
        <v>24</v>
      </c>
      <c r="N6" s="41" t="s">
        <v>25</v>
      </c>
      <c r="O6" s="39" t="s">
        <v>35</v>
      </c>
      <c r="P6" s="41" t="s">
        <v>26</v>
      </c>
      <c r="Q6" s="39" t="s">
        <v>5</v>
      </c>
      <c r="R6" s="43" t="s">
        <v>6</v>
      </c>
      <c r="S6" s="92" t="s">
        <v>7</v>
      </c>
      <c r="T6" s="92" t="s">
        <v>8</v>
      </c>
      <c r="U6" s="41" t="s">
        <v>27</v>
      </c>
      <c r="V6" s="41" t="s">
        <v>28</v>
      </c>
    </row>
    <row r="7" spans="1:22" ht="132" customHeight="1" thickTop="1" x14ac:dyDescent="0.25">
      <c r="A7" s="20"/>
      <c r="B7" s="48">
        <v>1</v>
      </c>
      <c r="C7" s="49" t="s">
        <v>39</v>
      </c>
      <c r="D7" s="50">
        <v>2</v>
      </c>
      <c r="E7" s="51" t="s">
        <v>30</v>
      </c>
      <c r="F7" s="71" t="s">
        <v>47</v>
      </c>
      <c r="G7" s="187"/>
      <c r="H7" s="52" t="s">
        <v>36</v>
      </c>
      <c r="I7" s="182" t="s">
        <v>37</v>
      </c>
      <c r="J7" s="185" t="s">
        <v>36</v>
      </c>
      <c r="K7" s="162"/>
      <c r="L7" s="69" t="s">
        <v>48</v>
      </c>
      <c r="M7" s="151" t="s">
        <v>45</v>
      </c>
      <c r="N7" s="151" t="s">
        <v>46</v>
      </c>
      <c r="O7" s="153">
        <v>21</v>
      </c>
      <c r="P7" s="53">
        <f>D7*Q7</f>
        <v>3200</v>
      </c>
      <c r="Q7" s="54">
        <v>1600</v>
      </c>
      <c r="R7" s="196"/>
      <c r="S7" s="55">
        <f>D7*R7</f>
        <v>0</v>
      </c>
      <c r="T7" s="56" t="str">
        <f t="shared" ref="T7" si="0">IF(ISNUMBER(R7), IF(R7&gt;Q7,"NEVYHOVUJE","VYHOVUJE")," ")</f>
        <v xml:space="preserve"> </v>
      </c>
      <c r="U7" s="162"/>
      <c r="V7" s="51" t="s">
        <v>11</v>
      </c>
    </row>
    <row r="8" spans="1:22" ht="110.25" customHeight="1" x14ac:dyDescent="0.25">
      <c r="A8" s="20"/>
      <c r="B8" s="57">
        <v>2</v>
      </c>
      <c r="C8" s="58" t="s">
        <v>49</v>
      </c>
      <c r="D8" s="59">
        <v>7</v>
      </c>
      <c r="E8" s="60" t="s">
        <v>30</v>
      </c>
      <c r="F8" s="80" t="s">
        <v>50</v>
      </c>
      <c r="G8" s="188"/>
      <c r="H8" s="195"/>
      <c r="I8" s="183"/>
      <c r="J8" s="176"/>
      <c r="K8" s="129"/>
      <c r="L8" s="70" t="s">
        <v>51</v>
      </c>
      <c r="M8" s="137"/>
      <c r="N8" s="137"/>
      <c r="O8" s="140"/>
      <c r="P8" s="61">
        <f>D8*Q8</f>
        <v>45500</v>
      </c>
      <c r="Q8" s="62">
        <v>6500</v>
      </c>
      <c r="R8" s="197"/>
      <c r="S8" s="63">
        <f>D8*R8</f>
        <v>0</v>
      </c>
      <c r="T8" s="64" t="str">
        <f t="shared" ref="T8:T11" si="1">IF(ISNUMBER(R8), IF(R8&gt;Q8,"NEVYHOVUJE","VYHOVUJE")," ")</f>
        <v xml:space="preserve"> </v>
      </c>
      <c r="U8" s="129"/>
      <c r="V8" s="60" t="s">
        <v>12</v>
      </c>
    </row>
    <row r="9" spans="1:22" ht="27" customHeight="1" x14ac:dyDescent="0.25">
      <c r="A9" s="20"/>
      <c r="B9" s="57">
        <v>3</v>
      </c>
      <c r="C9" s="58" t="s">
        <v>53</v>
      </c>
      <c r="D9" s="59">
        <v>7</v>
      </c>
      <c r="E9" s="60" t="s">
        <v>30</v>
      </c>
      <c r="F9" s="80" t="s">
        <v>52</v>
      </c>
      <c r="G9" s="188"/>
      <c r="H9" s="163" t="s">
        <v>36</v>
      </c>
      <c r="I9" s="183"/>
      <c r="J9" s="176"/>
      <c r="K9" s="129"/>
      <c r="L9" s="166"/>
      <c r="M9" s="137"/>
      <c r="N9" s="137"/>
      <c r="O9" s="140"/>
      <c r="P9" s="61">
        <f>D9*Q9</f>
        <v>12600</v>
      </c>
      <c r="Q9" s="62">
        <v>1800</v>
      </c>
      <c r="R9" s="197"/>
      <c r="S9" s="63">
        <f>D9*R9</f>
        <v>0</v>
      </c>
      <c r="T9" s="64" t="str">
        <f t="shared" si="1"/>
        <v xml:space="preserve"> </v>
      </c>
      <c r="U9" s="129"/>
      <c r="V9" s="149" t="s">
        <v>14</v>
      </c>
    </row>
    <row r="10" spans="1:22" ht="27" customHeight="1" x14ac:dyDescent="0.25">
      <c r="A10" s="20"/>
      <c r="B10" s="57">
        <v>4</v>
      </c>
      <c r="C10" s="58" t="s">
        <v>40</v>
      </c>
      <c r="D10" s="59">
        <v>5</v>
      </c>
      <c r="E10" s="60" t="s">
        <v>30</v>
      </c>
      <c r="F10" s="80" t="s">
        <v>54</v>
      </c>
      <c r="G10" s="188"/>
      <c r="H10" s="164"/>
      <c r="I10" s="183"/>
      <c r="J10" s="176"/>
      <c r="K10" s="129"/>
      <c r="L10" s="132"/>
      <c r="M10" s="137"/>
      <c r="N10" s="137"/>
      <c r="O10" s="140"/>
      <c r="P10" s="61">
        <f>D10*Q10</f>
        <v>600</v>
      </c>
      <c r="Q10" s="62">
        <v>120</v>
      </c>
      <c r="R10" s="197"/>
      <c r="S10" s="63">
        <f>D10*R10</f>
        <v>0</v>
      </c>
      <c r="T10" s="64" t="str">
        <f t="shared" ref="T10" si="2">IF(ISNUMBER(R10), IF(R10&gt;Q10,"NEVYHOVUJE","VYHOVUJE")," ")</f>
        <v xml:space="preserve"> </v>
      </c>
      <c r="U10" s="129"/>
      <c r="V10" s="150"/>
    </row>
    <row r="11" spans="1:22" ht="27" customHeight="1" x14ac:dyDescent="0.25">
      <c r="A11" s="20"/>
      <c r="B11" s="57">
        <v>5</v>
      </c>
      <c r="C11" s="58" t="s">
        <v>55</v>
      </c>
      <c r="D11" s="59">
        <v>2</v>
      </c>
      <c r="E11" s="60" t="s">
        <v>30</v>
      </c>
      <c r="F11" s="80" t="s">
        <v>56</v>
      </c>
      <c r="G11" s="188"/>
      <c r="H11" s="164"/>
      <c r="I11" s="183"/>
      <c r="J11" s="176"/>
      <c r="K11" s="129"/>
      <c r="L11" s="132"/>
      <c r="M11" s="137"/>
      <c r="N11" s="137"/>
      <c r="O11" s="140"/>
      <c r="P11" s="61">
        <f>D11*Q11</f>
        <v>600</v>
      </c>
      <c r="Q11" s="62">
        <v>300</v>
      </c>
      <c r="R11" s="197"/>
      <c r="S11" s="63">
        <f>D11*R11</f>
        <v>0</v>
      </c>
      <c r="T11" s="64" t="str">
        <f t="shared" si="1"/>
        <v xml:space="preserve"> </v>
      </c>
      <c r="U11" s="129"/>
      <c r="V11" s="150"/>
    </row>
    <row r="12" spans="1:22" ht="27" customHeight="1" x14ac:dyDescent="0.25">
      <c r="A12" s="20"/>
      <c r="B12" s="65">
        <v>6</v>
      </c>
      <c r="C12" s="66" t="s">
        <v>57</v>
      </c>
      <c r="D12" s="67">
        <v>1</v>
      </c>
      <c r="E12" s="95" t="s">
        <v>30</v>
      </c>
      <c r="F12" s="81" t="s">
        <v>58</v>
      </c>
      <c r="G12" s="189"/>
      <c r="H12" s="164"/>
      <c r="I12" s="183"/>
      <c r="J12" s="176"/>
      <c r="K12" s="129"/>
      <c r="L12" s="132"/>
      <c r="M12" s="137"/>
      <c r="N12" s="137"/>
      <c r="O12" s="140"/>
      <c r="P12" s="61">
        <f>D12*Q12</f>
        <v>500</v>
      </c>
      <c r="Q12" s="68">
        <v>500</v>
      </c>
      <c r="R12" s="198"/>
      <c r="S12" s="63">
        <f>D12*R12</f>
        <v>0</v>
      </c>
      <c r="T12" s="64" t="str">
        <f t="shared" ref="T12:T21" si="3">IF(ISNUMBER(R12), IF(R12&gt;Q12,"NEVYHOVUJE","VYHOVUJE")," ")</f>
        <v xml:space="preserve"> </v>
      </c>
      <c r="U12" s="129"/>
      <c r="V12" s="150"/>
    </row>
    <row r="13" spans="1:22" ht="27" customHeight="1" x14ac:dyDescent="0.25">
      <c r="A13" s="20"/>
      <c r="B13" s="65">
        <v>7</v>
      </c>
      <c r="C13" s="66" t="s">
        <v>59</v>
      </c>
      <c r="D13" s="67">
        <v>7</v>
      </c>
      <c r="E13" s="95" t="s">
        <v>30</v>
      </c>
      <c r="F13" s="81" t="s">
        <v>60</v>
      </c>
      <c r="G13" s="189"/>
      <c r="H13" s="164"/>
      <c r="I13" s="183"/>
      <c r="J13" s="176"/>
      <c r="K13" s="129"/>
      <c r="L13" s="132"/>
      <c r="M13" s="137"/>
      <c r="N13" s="137"/>
      <c r="O13" s="140"/>
      <c r="P13" s="61">
        <f>D13*Q13</f>
        <v>7700</v>
      </c>
      <c r="Q13" s="68">
        <v>1100</v>
      </c>
      <c r="R13" s="198"/>
      <c r="S13" s="63">
        <f>D13*R13</f>
        <v>0</v>
      </c>
      <c r="T13" s="64" t="str">
        <f t="shared" si="3"/>
        <v xml:space="preserve"> </v>
      </c>
      <c r="U13" s="129"/>
      <c r="V13" s="150"/>
    </row>
    <row r="14" spans="1:22" ht="37.5" customHeight="1" x14ac:dyDescent="0.25">
      <c r="A14" s="20"/>
      <c r="B14" s="65">
        <v>8</v>
      </c>
      <c r="C14" s="66" t="s">
        <v>61</v>
      </c>
      <c r="D14" s="67">
        <v>20</v>
      </c>
      <c r="E14" s="95" t="s">
        <v>30</v>
      </c>
      <c r="F14" s="81" t="s">
        <v>62</v>
      </c>
      <c r="G14" s="189"/>
      <c r="H14" s="164"/>
      <c r="I14" s="183"/>
      <c r="J14" s="176"/>
      <c r="K14" s="129"/>
      <c r="L14" s="132"/>
      <c r="M14" s="137"/>
      <c r="N14" s="137"/>
      <c r="O14" s="140"/>
      <c r="P14" s="61">
        <f>D14*Q14</f>
        <v>4600</v>
      </c>
      <c r="Q14" s="68">
        <v>230</v>
      </c>
      <c r="R14" s="198"/>
      <c r="S14" s="63">
        <f>D14*R14</f>
        <v>0</v>
      </c>
      <c r="T14" s="64" t="str">
        <f t="shared" si="3"/>
        <v xml:space="preserve"> </v>
      </c>
      <c r="U14" s="129"/>
      <c r="V14" s="150"/>
    </row>
    <row r="15" spans="1:22" ht="27" customHeight="1" x14ac:dyDescent="0.25">
      <c r="A15" s="20"/>
      <c r="B15" s="65">
        <v>9</v>
      </c>
      <c r="C15" s="66" t="s">
        <v>63</v>
      </c>
      <c r="D15" s="67">
        <v>6</v>
      </c>
      <c r="E15" s="95" t="s">
        <v>30</v>
      </c>
      <c r="F15" s="81" t="s">
        <v>64</v>
      </c>
      <c r="G15" s="189"/>
      <c r="H15" s="164"/>
      <c r="I15" s="183"/>
      <c r="J15" s="176"/>
      <c r="K15" s="129"/>
      <c r="L15" s="132"/>
      <c r="M15" s="137"/>
      <c r="N15" s="137"/>
      <c r="O15" s="140"/>
      <c r="P15" s="61">
        <f>D15*Q15</f>
        <v>300</v>
      </c>
      <c r="Q15" s="68">
        <v>50</v>
      </c>
      <c r="R15" s="198"/>
      <c r="S15" s="63">
        <f>D15*R15</f>
        <v>0</v>
      </c>
      <c r="T15" s="64" t="str">
        <f t="shared" si="3"/>
        <v xml:space="preserve"> </v>
      </c>
      <c r="U15" s="129"/>
      <c r="V15" s="150"/>
    </row>
    <row r="16" spans="1:22" ht="27" customHeight="1" x14ac:dyDescent="0.25">
      <c r="A16" s="20"/>
      <c r="B16" s="65">
        <v>10</v>
      </c>
      <c r="C16" s="66" t="s">
        <v>41</v>
      </c>
      <c r="D16" s="67">
        <v>5</v>
      </c>
      <c r="E16" s="95" t="s">
        <v>30</v>
      </c>
      <c r="F16" s="81" t="s">
        <v>65</v>
      </c>
      <c r="G16" s="189"/>
      <c r="H16" s="164"/>
      <c r="I16" s="183"/>
      <c r="J16" s="176"/>
      <c r="K16" s="129"/>
      <c r="L16" s="132"/>
      <c r="M16" s="137"/>
      <c r="N16" s="137"/>
      <c r="O16" s="140"/>
      <c r="P16" s="61">
        <f>D16*Q16</f>
        <v>1250</v>
      </c>
      <c r="Q16" s="68">
        <v>250</v>
      </c>
      <c r="R16" s="198"/>
      <c r="S16" s="63">
        <f>D16*R16</f>
        <v>0</v>
      </c>
      <c r="T16" s="64" t="str">
        <f t="shared" si="3"/>
        <v xml:space="preserve"> </v>
      </c>
      <c r="U16" s="129"/>
      <c r="V16" s="150"/>
    </row>
    <row r="17" spans="1:22" ht="41.25" customHeight="1" x14ac:dyDescent="0.25">
      <c r="A17" s="20"/>
      <c r="B17" s="65">
        <v>11</v>
      </c>
      <c r="C17" s="66" t="s">
        <v>42</v>
      </c>
      <c r="D17" s="67">
        <v>1</v>
      </c>
      <c r="E17" s="95" t="s">
        <v>30</v>
      </c>
      <c r="F17" s="81" t="s">
        <v>66</v>
      </c>
      <c r="G17" s="189"/>
      <c r="H17" s="164"/>
      <c r="I17" s="183"/>
      <c r="J17" s="176"/>
      <c r="K17" s="129"/>
      <c r="L17" s="132"/>
      <c r="M17" s="137"/>
      <c r="N17" s="137"/>
      <c r="O17" s="140"/>
      <c r="P17" s="61">
        <f>D17*Q17</f>
        <v>750</v>
      </c>
      <c r="Q17" s="68">
        <v>750</v>
      </c>
      <c r="R17" s="198"/>
      <c r="S17" s="63">
        <f>D17*R17</f>
        <v>0</v>
      </c>
      <c r="T17" s="64" t="str">
        <f t="shared" si="3"/>
        <v xml:space="preserve"> </v>
      </c>
      <c r="U17" s="129"/>
      <c r="V17" s="150"/>
    </row>
    <row r="18" spans="1:22" ht="27" customHeight="1" x14ac:dyDescent="0.25">
      <c r="A18" s="20"/>
      <c r="B18" s="65">
        <v>12</v>
      </c>
      <c r="C18" s="66" t="s">
        <v>43</v>
      </c>
      <c r="D18" s="67">
        <v>5</v>
      </c>
      <c r="E18" s="95" t="s">
        <v>30</v>
      </c>
      <c r="F18" s="81" t="s">
        <v>67</v>
      </c>
      <c r="G18" s="189"/>
      <c r="H18" s="164"/>
      <c r="I18" s="183"/>
      <c r="J18" s="176"/>
      <c r="K18" s="129"/>
      <c r="L18" s="132"/>
      <c r="M18" s="137"/>
      <c r="N18" s="137"/>
      <c r="O18" s="140"/>
      <c r="P18" s="61">
        <f>D18*Q18</f>
        <v>2000</v>
      </c>
      <c r="Q18" s="68">
        <v>400</v>
      </c>
      <c r="R18" s="198"/>
      <c r="S18" s="63">
        <f>D18*R18</f>
        <v>0</v>
      </c>
      <c r="T18" s="64" t="str">
        <f t="shared" si="3"/>
        <v xml:space="preserve"> </v>
      </c>
      <c r="U18" s="129"/>
      <c r="V18" s="150"/>
    </row>
    <row r="19" spans="1:22" ht="27" customHeight="1" thickBot="1" x14ac:dyDescent="0.3">
      <c r="A19" s="20"/>
      <c r="B19" s="72">
        <v>13</v>
      </c>
      <c r="C19" s="73" t="s">
        <v>44</v>
      </c>
      <c r="D19" s="74">
        <v>5</v>
      </c>
      <c r="E19" s="75" t="s">
        <v>30</v>
      </c>
      <c r="F19" s="82" t="s">
        <v>68</v>
      </c>
      <c r="G19" s="190"/>
      <c r="H19" s="165"/>
      <c r="I19" s="184"/>
      <c r="J19" s="171"/>
      <c r="K19" s="148"/>
      <c r="L19" s="144"/>
      <c r="M19" s="152"/>
      <c r="N19" s="152"/>
      <c r="O19" s="147"/>
      <c r="P19" s="76">
        <f>D19*Q19</f>
        <v>1250</v>
      </c>
      <c r="Q19" s="77">
        <v>250</v>
      </c>
      <c r="R19" s="199"/>
      <c r="S19" s="78">
        <f>D19*R19</f>
        <v>0</v>
      </c>
      <c r="T19" s="79" t="str">
        <f t="shared" si="3"/>
        <v xml:space="preserve"> </v>
      </c>
      <c r="U19" s="148"/>
      <c r="V19" s="143"/>
    </row>
    <row r="20" spans="1:22" ht="151.5" customHeight="1" x14ac:dyDescent="0.25">
      <c r="A20" s="20"/>
      <c r="B20" s="83">
        <v>14</v>
      </c>
      <c r="C20" s="84" t="s">
        <v>69</v>
      </c>
      <c r="D20" s="85">
        <v>1</v>
      </c>
      <c r="E20" s="101" t="s">
        <v>30</v>
      </c>
      <c r="F20" s="86" t="s">
        <v>71</v>
      </c>
      <c r="G20" s="191"/>
      <c r="H20" s="167" t="s">
        <v>36</v>
      </c>
      <c r="I20" s="168" t="s">
        <v>37</v>
      </c>
      <c r="J20" s="170" t="s">
        <v>36</v>
      </c>
      <c r="K20" s="128"/>
      <c r="L20" s="131"/>
      <c r="M20" s="145" t="s">
        <v>73</v>
      </c>
      <c r="N20" s="145" t="s">
        <v>74</v>
      </c>
      <c r="O20" s="139">
        <v>21</v>
      </c>
      <c r="P20" s="87">
        <f>D20*Q20</f>
        <v>200</v>
      </c>
      <c r="Q20" s="88">
        <v>200</v>
      </c>
      <c r="R20" s="200"/>
      <c r="S20" s="89">
        <f>D20*R20</f>
        <v>0</v>
      </c>
      <c r="T20" s="90" t="str">
        <f t="shared" si="3"/>
        <v xml:space="preserve"> </v>
      </c>
      <c r="U20" s="128"/>
      <c r="V20" s="142" t="s">
        <v>14</v>
      </c>
    </row>
    <row r="21" spans="1:22" ht="39.75" customHeight="1" thickBot="1" x14ac:dyDescent="0.3">
      <c r="A21" s="20"/>
      <c r="B21" s="72">
        <v>15</v>
      </c>
      <c r="C21" s="73" t="s">
        <v>70</v>
      </c>
      <c r="D21" s="74">
        <v>2</v>
      </c>
      <c r="E21" s="75" t="s">
        <v>30</v>
      </c>
      <c r="F21" s="82" t="s">
        <v>72</v>
      </c>
      <c r="G21" s="190"/>
      <c r="H21" s="165"/>
      <c r="I21" s="169"/>
      <c r="J21" s="171"/>
      <c r="K21" s="148"/>
      <c r="L21" s="144"/>
      <c r="M21" s="146"/>
      <c r="N21" s="146"/>
      <c r="O21" s="147"/>
      <c r="P21" s="76">
        <f>D21*Q21</f>
        <v>440</v>
      </c>
      <c r="Q21" s="77">
        <v>220</v>
      </c>
      <c r="R21" s="199"/>
      <c r="S21" s="78">
        <f>D21*R21</f>
        <v>0</v>
      </c>
      <c r="T21" s="79" t="str">
        <f t="shared" si="3"/>
        <v xml:space="preserve"> </v>
      </c>
      <c r="U21" s="148"/>
      <c r="V21" s="143"/>
    </row>
    <row r="22" spans="1:22" ht="74.25" customHeight="1" thickBot="1" x14ac:dyDescent="0.3">
      <c r="A22" s="20"/>
      <c r="B22" s="102">
        <v>16</v>
      </c>
      <c r="C22" s="103" t="s">
        <v>75</v>
      </c>
      <c r="D22" s="104">
        <v>1</v>
      </c>
      <c r="E22" s="96" t="s">
        <v>30</v>
      </c>
      <c r="F22" s="105" t="s">
        <v>76</v>
      </c>
      <c r="G22" s="192"/>
      <c r="H22" s="99" t="s">
        <v>36</v>
      </c>
      <c r="I22" s="106" t="s">
        <v>37</v>
      </c>
      <c r="J22" s="91" t="s">
        <v>36</v>
      </c>
      <c r="K22" s="94"/>
      <c r="L22" s="100"/>
      <c r="M22" s="124" t="s">
        <v>79</v>
      </c>
      <c r="N22" s="97" t="s">
        <v>77</v>
      </c>
      <c r="O22" s="98">
        <v>21</v>
      </c>
      <c r="P22" s="107">
        <f>D22*Q22</f>
        <v>1900</v>
      </c>
      <c r="Q22" s="108">
        <v>1900</v>
      </c>
      <c r="R22" s="201"/>
      <c r="S22" s="109">
        <f>D22*R22</f>
        <v>0</v>
      </c>
      <c r="T22" s="110" t="str">
        <f t="shared" ref="T22" si="4">IF(ISNUMBER(R22), IF(R22&gt;Q22,"NEVYHOVUJE","VYHOVUJE")," ")</f>
        <v xml:space="preserve"> </v>
      </c>
      <c r="U22" s="94" t="s">
        <v>78</v>
      </c>
      <c r="V22" s="96" t="s">
        <v>13</v>
      </c>
    </row>
    <row r="23" spans="1:22" ht="54.75" customHeight="1" x14ac:dyDescent="0.25">
      <c r="A23" s="20"/>
      <c r="B23" s="111">
        <v>17</v>
      </c>
      <c r="C23" s="112" t="s">
        <v>80</v>
      </c>
      <c r="D23" s="113">
        <v>1</v>
      </c>
      <c r="E23" s="114" t="s">
        <v>30</v>
      </c>
      <c r="F23" s="125" t="s">
        <v>88</v>
      </c>
      <c r="G23" s="193"/>
      <c r="H23" s="167" t="s">
        <v>36</v>
      </c>
      <c r="I23" s="172" t="s">
        <v>37</v>
      </c>
      <c r="J23" s="170" t="s">
        <v>83</v>
      </c>
      <c r="K23" s="128" t="s">
        <v>84</v>
      </c>
      <c r="L23" s="131"/>
      <c r="M23" s="134" t="s">
        <v>85</v>
      </c>
      <c r="N23" s="134" t="s">
        <v>86</v>
      </c>
      <c r="O23" s="139">
        <v>21</v>
      </c>
      <c r="P23" s="87">
        <f>D23*Q23</f>
        <v>190</v>
      </c>
      <c r="Q23" s="115">
        <v>190</v>
      </c>
      <c r="R23" s="202"/>
      <c r="S23" s="89">
        <f>D23*R23</f>
        <v>0</v>
      </c>
      <c r="T23" s="90" t="str">
        <f t="shared" ref="T23:T25" si="5">IF(ISNUMBER(R23), IF(R23&gt;Q23,"NEVYHOVUJE","VYHOVUJE")," ")</f>
        <v xml:space="preserve"> </v>
      </c>
      <c r="U23" s="128"/>
      <c r="V23" s="114" t="s">
        <v>16</v>
      </c>
    </row>
    <row r="24" spans="1:22" ht="54.75" customHeight="1" x14ac:dyDescent="0.25">
      <c r="A24" s="20"/>
      <c r="B24" s="57">
        <v>18</v>
      </c>
      <c r="C24" s="58" t="s">
        <v>81</v>
      </c>
      <c r="D24" s="59">
        <v>2</v>
      </c>
      <c r="E24" s="60" t="s">
        <v>30</v>
      </c>
      <c r="F24" s="126" t="s">
        <v>89</v>
      </c>
      <c r="G24" s="188"/>
      <c r="H24" s="164"/>
      <c r="I24" s="173"/>
      <c r="J24" s="176"/>
      <c r="K24" s="129"/>
      <c r="L24" s="132"/>
      <c r="M24" s="135"/>
      <c r="N24" s="137"/>
      <c r="O24" s="140"/>
      <c r="P24" s="61">
        <f>D24*Q24</f>
        <v>260</v>
      </c>
      <c r="Q24" s="62">
        <v>130</v>
      </c>
      <c r="R24" s="197"/>
      <c r="S24" s="63">
        <f>D24*R24</f>
        <v>0</v>
      </c>
      <c r="T24" s="64" t="str">
        <f t="shared" si="5"/>
        <v xml:space="preserve"> </v>
      </c>
      <c r="U24" s="129"/>
      <c r="V24" s="60" t="s">
        <v>15</v>
      </c>
    </row>
    <row r="25" spans="1:22" ht="54.75" customHeight="1" thickBot="1" x14ac:dyDescent="0.3">
      <c r="A25" s="20"/>
      <c r="B25" s="116">
        <v>19</v>
      </c>
      <c r="C25" s="117" t="s">
        <v>82</v>
      </c>
      <c r="D25" s="118">
        <v>1</v>
      </c>
      <c r="E25" s="119" t="s">
        <v>30</v>
      </c>
      <c r="F25" s="127" t="s">
        <v>90</v>
      </c>
      <c r="G25" s="194"/>
      <c r="H25" s="175"/>
      <c r="I25" s="174"/>
      <c r="J25" s="177"/>
      <c r="K25" s="130"/>
      <c r="L25" s="133"/>
      <c r="M25" s="136"/>
      <c r="N25" s="138"/>
      <c r="O25" s="141"/>
      <c r="P25" s="120">
        <f>D25*Q25</f>
        <v>300</v>
      </c>
      <c r="Q25" s="121">
        <v>300</v>
      </c>
      <c r="R25" s="203"/>
      <c r="S25" s="122">
        <f>D25*R25</f>
        <v>0</v>
      </c>
      <c r="T25" s="123" t="str">
        <f t="shared" si="5"/>
        <v xml:space="preserve"> </v>
      </c>
      <c r="U25" s="130"/>
      <c r="V25" s="119" t="s">
        <v>17</v>
      </c>
    </row>
    <row r="26" spans="1:22" ht="17.45" customHeight="1" thickTop="1" thickBot="1" x14ac:dyDescent="0.3">
      <c r="C26" s="5"/>
      <c r="D26" s="5"/>
      <c r="E26" s="5"/>
      <c r="F26" s="5"/>
      <c r="G26" s="33"/>
      <c r="H26" s="33"/>
      <c r="I26" s="5"/>
      <c r="J26" s="5"/>
      <c r="N26" s="5"/>
      <c r="O26" s="5"/>
      <c r="P26" s="5"/>
    </row>
    <row r="27" spans="1:22" ht="51.75" customHeight="1" thickTop="1" thickBot="1" x14ac:dyDescent="0.3">
      <c r="B27" s="160" t="s">
        <v>34</v>
      </c>
      <c r="C27" s="160"/>
      <c r="D27" s="160"/>
      <c r="E27" s="160"/>
      <c r="F27" s="160"/>
      <c r="G27" s="160"/>
      <c r="H27" s="47"/>
      <c r="I27" s="47"/>
      <c r="J27" s="21"/>
      <c r="K27" s="21"/>
      <c r="L27" s="7"/>
      <c r="M27" s="7"/>
      <c r="N27" s="7"/>
      <c r="O27" s="22"/>
      <c r="P27" s="22"/>
      <c r="Q27" s="23" t="s">
        <v>9</v>
      </c>
      <c r="R27" s="157" t="s">
        <v>10</v>
      </c>
      <c r="S27" s="158"/>
      <c r="T27" s="159"/>
      <c r="U27" s="24"/>
      <c r="V27" s="25"/>
    </row>
    <row r="28" spans="1:22" ht="50.45" customHeight="1" thickTop="1" thickBot="1" x14ac:dyDescent="0.3">
      <c r="B28" s="161" t="s">
        <v>32</v>
      </c>
      <c r="C28" s="161"/>
      <c r="D28" s="161"/>
      <c r="E28" s="161"/>
      <c r="F28" s="161"/>
      <c r="G28" s="161"/>
      <c r="H28" s="161"/>
      <c r="I28" s="26"/>
      <c r="L28" s="9"/>
      <c r="M28" s="9"/>
      <c r="N28" s="9"/>
      <c r="O28" s="27"/>
      <c r="P28" s="27"/>
      <c r="Q28" s="28">
        <f>SUM(P7:P25)</f>
        <v>84140</v>
      </c>
      <c r="R28" s="154">
        <f>SUM(S7:S25)</f>
        <v>0</v>
      </c>
      <c r="S28" s="155"/>
      <c r="T28" s="156"/>
    </row>
    <row r="29" spans="1:22" ht="15.75" thickTop="1" x14ac:dyDescent="0.25">
      <c r="B29" s="186" t="s">
        <v>33</v>
      </c>
      <c r="C29" s="186"/>
      <c r="D29" s="186"/>
      <c r="E29" s="186"/>
      <c r="F29" s="186"/>
      <c r="G29" s="186"/>
      <c r="H29" s="9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x14ac:dyDescent="0.25">
      <c r="B30" s="46"/>
      <c r="C30" s="46"/>
      <c r="D30" s="46"/>
      <c r="E30" s="46"/>
      <c r="F30" s="46"/>
      <c r="G30" s="93"/>
      <c r="H30" s="9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x14ac:dyDescent="0.25">
      <c r="B31" s="46"/>
      <c r="C31" s="46"/>
      <c r="D31" s="46"/>
      <c r="E31" s="46"/>
      <c r="F31" s="46"/>
      <c r="G31" s="93"/>
      <c r="H31" s="9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x14ac:dyDescent="0.25">
      <c r="B32" s="46"/>
      <c r="C32" s="46"/>
      <c r="D32" s="46"/>
      <c r="E32" s="46"/>
      <c r="F32" s="46"/>
      <c r="G32" s="93"/>
      <c r="H32" s="9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3"/>
      <c r="H33" s="9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H34" s="36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3"/>
      <c r="H35" s="9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3"/>
      <c r="H36" s="9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3"/>
      <c r="H37" s="9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3"/>
      <c r="H38" s="9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3"/>
      <c r="H39" s="9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3"/>
      <c r="H40" s="9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3"/>
      <c r="H41" s="9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3"/>
      <c r="H42" s="9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3"/>
      <c r="H43" s="9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3"/>
      <c r="H44" s="9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3"/>
      <c r="H45" s="9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3"/>
      <c r="H46" s="9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3"/>
      <c r="H47" s="9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3"/>
      <c r="H48" s="9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3"/>
      <c r="H49" s="9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3"/>
      <c r="H50" s="9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3"/>
      <c r="H51" s="9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3"/>
      <c r="H52" s="9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3"/>
      <c r="H53" s="9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3"/>
      <c r="H54" s="9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3"/>
      <c r="H55" s="9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3"/>
      <c r="H56" s="9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3"/>
      <c r="H57" s="9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3"/>
      <c r="H58" s="9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3"/>
      <c r="H59" s="9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3"/>
      <c r="H60" s="9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3"/>
      <c r="H61" s="9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3"/>
      <c r="H62" s="9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3"/>
      <c r="H63" s="9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3"/>
      <c r="H64" s="9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3"/>
      <c r="H65" s="9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3"/>
      <c r="H66" s="9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3"/>
      <c r="H67" s="9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3"/>
      <c r="H68" s="9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3"/>
      <c r="H69" s="9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3"/>
      <c r="H70" s="9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3"/>
      <c r="H71" s="9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3"/>
      <c r="H72" s="9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3"/>
      <c r="H73" s="9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3"/>
      <c r="H74" s="9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3"/>
      <c r="H75" s="9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3"/>
      <c r="H76" s="9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3"/>
      <c r="H77" s="9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3"/>
      <c r="H78" s="9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3"/>
      <c r="H79" s="9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3"/>
      <c r="H80" s="9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3"/>
      <c r="H81" s="9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3"/>
      <c r="H82" s="9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3"/>
      <c r="H83" s="9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3"/>
      <c r="H84" s="9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3"/>
      <c r="H85" s="9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3"/>
      <c r="H86" s="9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3"/>
      <c r="H87" s="9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3"/>
      <c r="H88" s="9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3"/>
      <c r="H89" s="9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3"/>
      <c r="H90" s="9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3"/>
      <c r="H91" s="9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3"/>
      <c r="H92" s="9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3"/>
      <c r="H93" s="9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3"/>
      <c r="H94" s="9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3"/>
      <c r="H95" s="9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3"/>
      <c r="H96" s="9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3"/>
      <c r="H97" s="9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3"/>
      <c r="H98" s="9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3"/>
      <c r="H99" s="93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3"/>
      <c r="H100" s="93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3"/>
      <c r="H101" s="93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3"/>
      <c r="H102" s="93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3"/>
      <c r="H103" s="93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93"/>
      <c r="H104" s="93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93"/>
      <c r="H105" s="93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93"/>
      <c r="H106" s="93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93"/>
      <c r="H107" s="93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93"/>
      <c r="H108" s="93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93"/>
      <c r="H109" s="93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93"/>
      <c r="H110" s="93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93"/>
      <c r="H111" s="93"/>
      <c r="I111" s="11"/>
      <c r="J111" s="11"/>
      <c r="K111" s="11"/>
      <c r="L111" s="11"/>
      <c r="M111" s="11"/>
      <c r="N111" s="6"/>
      <c r="O111" s="6"/>
      <c r="P111" s="6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93"/>
      <c r="H112" s="93"/>
      <c r="I112" s="11"/>
      <c r="J112" s="11"/>
      <c r="K112" s="11"/>
      <c r="L112" s="11"/>
      <c r="M112" s="11"/>
      <c r="N112" s="6"/>
      <c r="O112" s="6"/>
      <c r="P112" s="6"/>
      <c r="Q112" s="11"/>
      <c r="R112" s="11"/>
      <c r="S112" s="11"/>
    </row>
    <row r="113" spans="3:19" ht="19.899999999999999" customHeight="1" x14ac:dyDescent="0.25">
      <c r="C113" s="21"/>
      <c r="D113" s="29"/>
      <c r="E113" s="21"/>
      <c r="F113" s="21"/>
      <c r="G113" s="93"/>
      <c r="H113" s="93"/>
      <c r="I113" s="11"/>
      <c r="J113" s="11"/>
      <c r="K113" s="11"/>
      <c r="L113" s="11"/>
      <c r="M113" s="11"/>
      <c r="N113" s="6"/>
      <c r="O113" s="6"/>
      <c r="P113" s="6"/>
      <c r="Q113" s="11"/>
      <c r="R113" s="11"/>
      <c r="S113" s="11"/>
    </row>
    <row r="114" spans="3:19" ht="19.899999999999999" customHeight="1" x14ac:dyDescent="0.25">
      <c r="C114" s="21"/>
      <c r="D114" s="29"/>
      <c r="E114" s="21"/>
      <c r="F114" s="21"/>
      <c r="G114" s="93"/>
      <c r="H114" s="93"/>
      <c r="I114" s="11"/>
      <c r="J114" s="11"/>
      <c r="K114" s="11"/>
      <c r="L114" s="11"/>
      <c r="M114" s="11"/>
      <c r="N114" s="6"/>
      <c r="O114" s="6"/>
      <c r="P114" s="6"/>
    </row>
    <row r="115" spans="3:19" ht="19.899999999999999" customHeight="1" x14ac:dyDescent="0.25">
      <c r="C115" s="5"/>
      <c r="E115" s="5"/>
      <c r="F115" s="5"/>
      <c r="J115" s="5"/>
    </row>
    <row r="116" spans="3:19" ht="19.899999999999999" customHeight="1" x14ac:dyDescent="0.25">
      <c r="C116" s="5"/>
      <c r="E116" s="5"/>
      <c r="F116" s="5"/>
      <c r="J116" s="5"/>
    </row>
    <row r="117" spans="3:19" ht="19.899999999999999" customHeight="1" x14ac:dyDescent="0.25">
      <c r="C117" s="5"/>
      <c r="E117" s="5"/>
      <c r="F117" s="5"/>
      <c r="J117" s="5"/>
    </row>
    <row r="118" spans="3:19" ht="19.899999999999999" customHeight="1" x14ac:dyDescent="0.25">
      <c r="C118" s="5"/>
      <c r="E118" s="5"/>
      <c r="F118" s="5"/>
      <c r="J118" s="5"/>
    </row>
    <row r="119" spans="3:19" ht="19.899999999999999" customHeight="1" x14ac:dyDescent="0.25">
      <c r="C119" s="5"/>
      <c r="E119" s="5"/>
      <c r="F119" s="5"/>
      <c r="J119" s="5"/>
    </row>
    <row r="120" spans="3:19" ht="19.899999999999999" customHeight="1" x14ac:dyDescent="0.25">
      <c r="C120" s="5"/>
      <c r="E120" s="5"/>
      <c r="F120" s="5"/>
      <c r="J120" s="5"/>
    </row>
    <row r="121" spans="3:19" ht="19.899999999999999" customHeight="1" x14ac:dyDescent="0.25">
      <c r="C121" s="5"/>
      <c r="E121" s="5"/>
      <c r="F121" s="5"/>
      <c r="J121" s="5"/>
    </row>
    <row r="122" spans="3:19" ht="19.899999999999999" customHeight="1" x14ac:dyDescent="0.25">
      <c r="C122" s="5"/>
      <c r="E122" s="5"/>
      <c r="F122" s="5"/>
      <c r="J122" s="5"/>
    </row>
    <row r="123" spans="3:19" x14ac:dyDescent="0.25">
      <c r="C123" s="5"/>
      <c r="E123" s="5"/>
      <c r="F123" s="5"/>
      <c r="J123" s="5"/>
    </row>
    <row r="124" spans="3:19" x14ac:dyDescent="0.25">
      <c r="C124" s="5"/>
      <c r="E124" s="5"/>
      <c r="F124" s="5"/>
      <c r="J124" s="5"/>
    </row>
    <row r="125" spans="3:19" x14ac:dyDescent="0.25">
      <c r="C125" s="5"/>
      <c r="E125" s="5"/>
      <c r="F125" s="5"/>
      <c r="J125" s="5"/>
    </row>
    <row r="126" spans="3:19" x14ac:dyDescent="0.25">
      <c r="C126" s="5"/>
      <c r="E126" s="5"/>
      <c r="F126" s="5"/>
      <c r="J126" s="5"/>
    </row>
    <row r="127" spans="3:19" x14ac:dyDescent="0.25">
      <c r="C127" s="5"/>
      <c r="E127" s="5"/>
      <c r="F127" s="5"/>
      <c r="J127" s="5"/>
    </row>
    <row r="128" spans="3:19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  <row r="241" spans="3:10" x14ac:dyDescent="0.25">
      <c r="C241" s="5"/>
      <c r="E241" s="5"/>
      <c r="F241" s="5"/>
      <c r="J241" s="5"/>
    </row>
    <row r="242" spans="3:10" x14ac:dyDescent="0.25">
      <c r="C242" s="5"/>
      <c r="E242" s="5"/>
      <c r="F242" s="5"/>
      <c r="J242" s="5"/>
    </row>
    <row r="243" spans="3:10" x14ac:dyDescent="0.25">
      <c r="C243" s="5"/>
      <c r="E243" s="5"/>
      <c r="F243" s="5"/>
      <c r="J243" s="5"/>
    </row>
    <row r="244" spans="3:10" x14ac:dyDescent="0.25">
      <c r="C244" s="5"/>
      <c r="E244" s="5"/>
      <c r="F244" s="5"/>
      <c r="J244" s="5"/>
    </row>
    <row r="245" spans="3:10" x14ac:dyDescent="0.25">
      <c r="C245" s="5"/>
      <c r="E245" s="5"/>
      <c r="F245" s="5"/>
      <c r="J245" s="5"/>
    </row>
  </sheetData>
  <sheetProtection algorithmName="SHA-512" hashValue="Ydsww7jK68PDO7L+JL/2ESaxcZTODPD8TaUDYsIo00ma/yk0CUBWUr5bV+KQvY6y9/+2H9U/QWS68/czxfn18Q==" saltValue="A7yb0KTZRVH4INAAbohTXQ==" spinCount="100000" sheet="1" objects="1" scenarios="1"/>
  <mergeCells count="36">
    <mergeCell ref="B1:D1"/>
    <mergeCell ref="G5:H5"/>
    <mergeCell ref="I7:I19"/>
    <mergeCell ref="J7:J19"/>
    <mergeCell ref="B29:G29"/>
    <mergeCell ref="R28:T28"/>
    <mergeCell ref="R27:T27"/>
    <mergeCell ref="B27:G27"/>
    <mergeCell ref="B28:H28"/>
    <mergeCell ref="U7:U19"/>
    <mergeCell ref="H9:H19"/>
    <mergeCell ref="L9:L19"/>
    <mergeCell ref="H20:H21"/>
    <mergeCell ref="I20:I21"/>
    <mergeCell ref="J20:J21"/>
    <mergeCell ref="K20:K21"/>
    <mergeCell ref="K7:K19"/>
    <mergeCell ref="I23:I25"/>
    <mergeCell ref="H23:H25"/>
    <mergeCell ref="J23:J25"/>
    <mergeCell ref="K23:K25"/>
    <mergeCell ref="V9:V19"/>
    <mergeCell ref="M7:M19"/>
    <mergeCell ref="N7:N19"/>
    <mergeCell ref="O7:O19"/>
    <mergeCell ref="V20:V21"/>
    <mergeCell ref="L20:L21"/>
    <mergeCell ref="M20:M21"/>
    <mergeCell ref="N20:N21"/>
    <mergeCell ref="O20:O21"/>
    <mergeCell ref="U20:U21"/>
    <mergeCell ref="U23:U25"/>
    <mergeCell ref="L23:L25"/>
    <mergeCell ref="M23:M25"/>
    <mergeCell ref="N23:N25"/>
    <mergeCell ref="O23:O25"/>
  </mergeCells>
  <conditionalFormatting sqref="D7:D25 B7:B25">
    <cfRule type="containsBlanks" dxfId="7" priority="60">
      <formula>LEN(TRIM(B7))=0</formula>
    </cfRule>
  </conditionalFormatting>
  <conditionalFormatting sqref="B7:B25">
    <cfRule type="cellIs" dxfId="6" priority="57" operator="greaterThanOrEqual">
      <formula>1</formula>
    </cfRule>
  </conditionalFormatting>
  <conditionalFormatting sqref="T7:T25">
    <cfRule type="cellIs" dxfId="5" priority="44" operator="equal">
      <formula>"VYHOVUJE"</formula>
    </cfRule>
  </conditionalFormatting>
  <conditionalFormatting sqref="T7:T25">
    <cfRule type="cellIs" dxfId="4" priority="43" operator="equal">
      <formula>"NEVYHOVUJE"</formula>
    </cfRule>
  </conditionalFormatting>
  <conditionalFormatting sqref="G7:H9 R7:R25 G20:H20 G10:G19 G22:H23 G21 G24:G25">
    <cfRule type="containsBlanks" dxfId="3" priority="37">
      <formula>LEN(TRIM(G7))=0</formula>
    </cfRule>
  </conditionalFormatting>
  <conditionalFormatting sqref="G7:H9 R7:R25 G20:H20 G10:G19 G22:H23 G21 G24:G25">
    <cfRule type="notContainsBlanks" dxfId="2" priority="35">
      <formula>LEN(TRIM(G7))&gt;0</formula>
    </cfRule>
  </conditionalFormatting>
  <conditionalFormatting sqref="G7:H9 R7:R25 G20:H20 G10:G19 G22:H23 G21 G24:G25">
    <cfRule type="notContainsBlanks" dxfId="1" priority="34">
      <formula>LEN(TRIM(G7))&gt;0</formula>
    </cfRule>
  </conditionalFormatting>
  <conditionalFormatting sqref="G7:H9 G20:H20 G10:G19 G22:H23 G21 G24:G25">
    <cfRule type="notContainsBlanks" dxfId="0" priority="33">
      <formula>LEN(TRIM(G7))&gt;0</formula>
    </cfRule>
  </conditionalFormatting>
  <dataValidations count="2">
    <dataValidation type="list" showInputMessage="1" showErrorMessage="1" sqref="E7:E25" xr:uid="{8C26EAE3-16EE-4825-9C10-C919BCF6B1BA}">
      <formula1>"ks,bal,sada,m,"</formula1>
    </dataValidation>
    <dataValidation type="list" allowBlank="1" showInputMessage="1" showErrorMessage="1" sqref="J7 J20 J22:J23" xr:uid="{006F2A15-2179-46AE-BE20-DCC6C5F84EE9}">
      <formula1>"ANO,NE"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 V22:V25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2022-05-27T04:59:57Z</cp:lastPrinted>
  <dcterms:created xsi:type="dcterms:W3CDTF">2014-03-05T12:43:32Z</dcterms:created>
  <dcterms:modified xsi:type="dcterms:W3CDTF">2022-06-27T09:45:54Z</dcterms:modified>
</cp:coreProperties>
</file>